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8_{8621A74B-8309-4772-AE22-700066AF2E56}" xr6:coauthVersionLast="36" xr6:coauthVersionMax="36" xr10:uidLastSave="{00000000-0000-0000-0000-000000000000}"/>
  <bookViews>
    <workbookView xWindow="-105" yWindow="-105" windowWidth="23250" windowHeight="12720" xr2:uid="{00000000-000D-0000-FFFF-FFFF00000000}"/>
  </bookViews>
  <sheets>
    <sheet name="Planned Expenses" sheetId="1" r:id="rId1"/>
  </sheets>
  <definedNames>
    <definedName name="MonthlyChart_Data1">OFFSET('Planned Expenses'!$C$34,0,0,1,MonthsWithActual)</definedName>
    <definedName name="MonthsWithActual">COUNTIF(#REF!,"&lt;&gt;"&amp;0)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2" i="1"/>
  <c r="O28" i="1"/>
  <c r="O27" i="1"/>
  <c r="O26" i="1"/>
  <c r="O25" i="1"/>
  <c r="O24" i="1"/>
  <c r="O23" i="1"/>
  <c r="O7" i="1"/>
  <c r="O8" i="1"/>
  <c r="O19" i="1"/>
  <c r="O18" i="1"/>
  <c r="O17" i="1"/>
  <c r="O16" i="1"/>
  <c r="O15" i="1"/>
  <c r="O14" i="1"/>
  <c r="O13" i="1"/>
  <c r="O12" i="1"/>
  <c r="C21" i="1"/>
  <c r="I21" i="1"/>
  <c r="O30" i="1"/>
  <c r="G30" i="1"/>
  <c r="F21" i="1"/>
  <c r="F5" i="1"/>
  <c r="K5" i="1"/>
  <c r="K21" i="1"/>
  <c r="J10" i="1"/>
  <c r="H30" i="1"/>
  <c r="M21" i="1"/>
  <c r="I30" i="1"/>
  <c r="O21" i="1"/>
  <c r="M10" i="1"/>
  <c r="F30" i="1"/>
  <c r="L21" i="1"/>
  <c r="O10" i="1"/>
  <c r="L30" i="1"/>
  <c r="L10" i="1"/>
  <c r="K10" i="1"/>
  <c r="D30" i="1"/>
  <c r="H21" i="1"/>
  <c r="C30" i="1"/>
  <c r="E21" i="1"/>
  <c r="G5" i="1"/>
  <c r="G10" i="1"/>
  <c r="H10" i="1"/>
  <c r="C10" i="1"/>
  <c r="N5" i="1"/>
  <c r="D5" i="1"/>
  <c r="O5" i="1"/>
  <c r="J30" i="1"/>
  <c r="F10" i="1"/>
  <c r="G21" i="1"/>
  <c r="E10" i="1"/>
  <c r="N10" i="1"/>
  <c r="J5" i="1"/>
  <c r="H5" i="1"/>
  <c r="N30" i="1"/>
  <c r="D21" i="1"/>
  <c r="C5" i="1"/>
  <c r="D10" i="1"/>
  <c r="E5" i="1"/>
  <c r="L5" i="1"/>
  <c r="I5" i="1"/>
  <c r="M30" i="1"/>
  <c r="E30" i="1"/>
  <c r="K30" i="1"/>
  <c r="I10" i="1"/>
  <c r="N21" i="1"/>
  <c r="M5" i="1"/>
  <c r="J21" i="1"/>
  <c r="D34" i="1" l="1"/>
  <c r="C34" i="1"/>
  <c r="L34" i="1"/>
  <c r="I34" i="1"/>
  <c r="N34" i="1"/>
  <c r="K34" i="1"/>
  <c r="M34" i="1"/>
  <c r="F34" i="1"/>
  <c r="O34" i="1"/>
  <c r="H34" i="1"/>
  <c r="E34" i="1"/>
  <c r="J34" i="1"/>
  <c r="G34" i="1"/>
</calcChain>
</file>

<file path=xl/sharedStrings.xml><?xml version="1.0" encoding="utf-8"?>
<sst xmlns="http://schemas.openxmlformats.org/spreadsheetml/2006/main" count="94" uniqueCount="53">
  <si>
    <t>PLANNED EXPENSES</t>
  </si>
  <si>
    <t>May</t>
  </si>
  <si>
    <t>Wages</t>
  </si>
  <si>
    <t>Benefits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</si>
  <si>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</si>
  <si>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</si>
  <si>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</si>
  <si>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</si>
  <si>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</si>
  <si>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</si>
  <si>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</si>
  <si>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</si>
  <si>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</si>
  <si>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</si>
  <si>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</si>
  <si>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</si>
  <si>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</si>
  <si>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</si>
  <si>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</si>
  <si>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</si>
  <si>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 classes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</si>
  <si>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</si>
  <si>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</si>
  <si>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</si>
  <si>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</si>
  <si>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</si>
  <si>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</si>
  <si>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</si>
  <si>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</si>
  <si>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</si>
  <si>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</si>
  <si>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</si>
  <si>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</si>
  <si>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Total</t>
  </si>
  <si>
    <t>EMPLOYEE COSTS</t>
  </si>
  <si>
    <t>Travel costs</t>
  </si>
  <si>
    <t>TRAINING / TRAVEL</t>
  </si>
  <si>
    <t>MONTHLY TOTAL</t>
  </si>
  <si>
    <t xml:space="preserve"> EMPLOYEE COSTS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</si>
  <si>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</si>
  <si>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</si>
  <si>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</si>
  <si>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</si>
  <si>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</si>
  <si>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</si>
  <si>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</si>
  <si>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</si>
  <si>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</si>
  <si>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</si>
  <si>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</si>
  <si>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</si>
  <si>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</si>
  <si>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TRAINING/TRAVEL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</si>
</sst>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Palatino Linotype"/>
      <family val="2"/>
      <scheme val="minor"/>
    </font>
    <font>
      <sz val="11"/>
      <color theme="1" tint="0.14999847407452621"/>
      <name val="Century Gothic"/>
      <family val="2"/>
    </font>
    <font>
      <sz val="8"/>
      <color theme="1" tint="0.14999847407452621"/>
      <name val="Century Gothic"/>
      <family val="2"/>
    </font>
    <font>
      <sz val="28"/>
      <color theme="1" tint="0.14999847407452621"/>
      <name val="Century Gothic"/>
      <family val="2"/>
    </font>
    <font>
      <sz val="12"/>
      <color theme="1" tint="0.1499984740745262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 tint="0.1499984740745262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u/>
      <sz val="48"/>
      <color rgb="FF00B05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rgb="FF00B05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4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2"/>
    </xf>
    <xf numFmtId="44" fontId="6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4" fontId="10" fillId="3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4" fontId="9" fillId="2" borderId="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/>
    </xf>
  </cellXfs>
  <cellStyles count="1">
    <cellStyle name="Normal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Palatino Linotype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</dxfs>
  <tableStyles count="2" defaultTableStyle="TableStyleMedium2" defaultPivotStyle="PivotStyleLight16">
    <tableStyle name="List" pivot="0" count="6" xr9:uid="{6D6BEF57-4AAE-44B1-ABB3-91764BA8624B}"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  <tableStyleElement type="firstColumnStripe" dxfId="83"/>
    </tableStyle>
    <tableStyle name="TableStyleLight4 2" pivot="0" count="7" xr9:uid="{00000000-0011-0000-FFFF-FFFF00000000}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RowStripe" dxfId="77"/>
      <tableStyleElement type="firstColumnStripe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_EmployeeCosts" displayName="Plan_EmployeeCosts" ref="B6:O8" totalsRowShown="0" headerRowDxfId="63" dataDxfId="62">
  <autoFilter ref="B6:O8" xr:uid="{00000000-0009-0000-0100-000001000000}"/>
  <tableColumns count="14">
    <tableColumn id="1" xr3:uid="{00000000-0010-0000-0000-000001000000}" name=" EMPLOYEE COSTS" dataDxfId="55"/>
    <tableColumn id="2" xr3:uid="{00000000-0010-0000-0000-000002000000}" name="JANUARY" dataDxfId="54" totalsRowDxfId="75"/>
    <tableColumn id="3" xr3:uid="{00000000-0010-0000-0000-000003000000}" name="FEBRUARY" dataDxfId="53" totalsRowDxfId="74"/>
    <tableColumn id="4" xr3:uid="{00000000-0010-0000-0000-000004000000}" name="MARCH" dataDxfId="52" totalsRowDxfId="73"/>
    <tableColumn id="5" xr3:uid="{00000000-0010-0000-0000-000005000000}" name="APRIL" dataDxfId="51" totalsRowDxfId="72"/>
    <tableColumn id="6" xr3:uid="{00000000-0010-0000-0000-000006000000}" name="MAY" dataDxfId="50" totalsRowDxfId="71"/>
    <tableColumn id="7" xr3:uid="{00000000-0010-0000-0000-000007000000}" name="JUNE" dataDxfId="49" totalsRowDxfId="70"/>
    <tableColumn id="8" xr3:uid="{00000000-0010-0000-0000-000008000000}" name="JULY" dataDxfId="48" totalsRowDxfId="69"/>
    <tableColumn id="9" xr3:uid="{00000000-0010-0000-0000-000009000000}" name="AUGUST" dataDxfId="47" totalsRowDxfId="68"/>
    <tableColumn id="10" xr3:uid="{00000000-0010-0000-0000-00000A000000}" name="SEPTEMBER" dataDxfId="46" totalsRowDxfId="67"/>
    <tableColumn id="11" xr3:uid="{00000000-0010-0000-0000-00000B000000}" name="OCTOBER" dataDxfId="45" totalsRowDxfId="66"/>
    <tableColumn id="12" xr3:uid="{00000000-0010-0000-0000-00000C000000}" name="NOVEMBER" dataDxfId="44" totalsRowDxfId="65"/>
    <tableColumn id="13" xr3:uid="{00000000-0010-0000-0000-00000D000000}" name="DECEMBER" dataDxfId="43" totalsRowDxfId="64"/>
    <tableColumn id="14" xr3:uid="{00000000-0010-0000-0000-00000E000000}" name="TOTAL" dataDxfId="4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lan_OfficeCosts" displayName="Plan_OfficeCosts" ref="B11:O19" totalsRowShown="0" headerRowDxfId="61" dataDxfId="60">
  <autoFilter ref="B11:O19" xr:uid="{00000000-0009-0000-0100-000002000000}"/>
  <tableColumns count="14">
    <tableColumn id="1" xr3:uid="{00000000-0010-0000-0100-000001000000}" name="OFFICE COSTS" dataDxfId="41"/>
    <tableColumn id="2" xr3:uid="{00000000-0010-0000-0100-000002000000}" name="JANUARY" dataDxfId="40"/>
    <tableColumn id="3" xr3:uid="{00000000-0010-0000-0100-000003000000}" name="FEBRUARY" dataDxfId="39"/>
    <tableColumn id="4" xr3:uid="{00000000-0010-0000-0100-000004000000}" name="MARCH" dataDxfId="38"/>
    <tableColumn id="5" xr3:uid="{00000000-0010-0000-0100-000005000000}" name="APRIL" dataDxfId="37"/>
    <tableColumn id="6" xr3:uid="{00000000-0010-0000-0100-000006000000}" name="MAY" dataDxfId="36"/>
    <tableColumn id="7" xr3:uid="{00000000-0010-0000-0100-000007000000}" name="JUNE" dataDxfId="35"/>
    <tableColumn id="8" xr3:uid="{00000000-0010-0000-0100-000008000000}" name="JULY" dataDxfId="34"/>
    <tableColumn id="9" xr3:uid="{00000000-0010-0000-0100-000009000000}" name="AUGUST" dataDxfId="33"/>
    <tableColumn id="10" xr3:uid="{00000000-0010-0000-0100-00000A000000}" name="SEPTEMBER" dataDxfId="32"/>
    <tableColumn id="11" xr3:uid="{00000000-0010-0000-0100-00000B000000}" name="OCTOBER" dataDxfId="31"/>
    <tableColumn id="12" xr3:uid="{00000000-0010-0000-0100-00000C000000}" name="NOVEMBER" dataDxfId="30"/>
    <tableColumn id="13" xr3:uid="{00000000-0010-0000-0100-00000D000000}" name="DECEMBER" dataDxfId="29"/>
    <tableColumn id="14" xr3:uid="{00000000-0010-0000-0100-00000E000000}" name="TOTAL" dataDxfId="2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lan_MarketingCosts" displayName="Plan_MarketingCosts" ref="B22:O28" totalsRowShown="0" headerRowDxfId="59" dataDxfId="58">
  <autoFilter ref="B22:O28" xr:uid="{00000000-0009-0000-0100-000003000000}"/>
  <tableColumns count="14">
    <tableColumn id="1" xr3:uid="{00000000-0010-0000-0200-000001000000}" name="MARKETING COSTS" dataDxfId="27"/>
    <tableColumn id="2" xr3:uid="{00000000-0010-0000-0200-000002000000}" name="JANUARY" dataDxfId="26"/>
    <tableColumn id="3" xr3:uid="{00000000-0010-0000-0200-000003000000}" name="FEBRUARY" dataDxfId="25"/>
    <tableColumn id="4" xr3:uid="{00000000-0010-0000-0200-000004000000}" name="MARCH" dataDxfId="24"/>
    <tableColumn id="5" xr3:uid="{00000000-0010-0000-0200-000005000000}" name="APRIL" dataDxfId="23"/>
    <tableColumn id="6" xr3:uid="{00000000-0010-0000-0200-000006000000}" name="MAY" dataDxfId="22"/>
    <tableColumn id="7" xr3:uid="{00000000-0010-0000-0200-000007000000}" name="JUNE" dataDxfId="21"/>
    <tableColumn id="8" xr3:uid="{00000000-0010-0000-0200-000008000000}" name="JULY" dataDxfId="20"/>
    <tableColumn id="9" xr3:uid="{00000000-0010-0000-0200-000009000000}" name="AUGUST" dataDxfId="19"/>
    <tableColumn id="10" xr3:uid="{00000000-0010-0000-0200-00000A000000}" name="SEPTEMBER" dataDxfId="18"/>
    <tableColumn id="11" xr3:uid="{00000000-0010-0000-0200-00000B000000}" name="OCTOBER" dataDxfId="17"/>
    <tableColumn id="12" xr3:uid="{00000000-0010-0000-0200-00000C000000}" name="NOVEMBER" dataDxfId="16"/>
    <tableColumn id="13" xr3:uid="{00000000-0010-0000-0200-00000D000000}" name="DECEMBER" dataDxfId="15"/>
    <tableColumn id="14" xr3:uid="{00000000-0010-0000-0200-00000E000000}" name="TOTAL" dataDxfId="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lan_TrainingTravel" displayName="Plan_TrainingTravel" ref="B31:O33" totalsRowShown="0" headerRowDxfId="57" dataDxfId="56">
  <autoFilter ref="B31:O33" xr:uid="{00000000-0009-0000-0100-000006000000}"/>
  <tableColumns count="14">
    <tableColumn id="1" xr3:uid="{00000000-0010-0000-0300-000001000000}" name="TRAINING/TRAVEL" dataDxfId="13"/>
    <tableColumn id="2" xr3:uid="{00000000-0010-0000-0300-000002000000}" name="JANUARY" dataDxfId="12"/>
    <tableColumn id="3" xr3:uid="{00000000-0010-0000-0300-000003000000}" name="FEBRUARY" dataDxfId="11"/>
    <tableColumn id="4" xr3:uid="{00000000-0010-0000-0300-000004000000}" name="MARCH" dataDxfId="10"/>
    <tableColumn id="5" xr3:uid="{00000000-0010-0000-0300-000005000000}" name="APRIL" dataDxfId="9"/>
    <tableColumn id="6" xr3:uid="{00000000-0010-0000-0300-000006000000}" name="MAY" dataDxfId="8"/>
    <tableColumn id="7" xr3:uid="{00000000-0010-0000-0300-000007000000}" name="JUNE" dataDxfId="7"/>
    <tableColumn id="8" xr3:uid="{00000000-0010-0000-0300-000008000000}" name="JULY" dataDxfId="6"/>
    <tableColumn id="9" xr3:uid="{00000000-0010-0000-0300-000009000000}" name="AUGUST" dataDxfId="5"/>
    <tableColumn id="10" xr3:uid="{00000000-0010-0000-0300-00000A000000}" name="SEPTEMBER" dataDxfId="4"/>
    <tableColumn id="11" xr3:uid="{00000000-0010-0000-0300-00000B000000}" name="OCTOBER" dataDxfId="3"/>
    <tableColumn id="12" xr3:uid="{00000000-0010-0000-0300-00000C000000}" name="NOVEMBER" dataDxfId="2"/>
    <tableColumn id="13" xr3:uid="{00000000-0010-0000-0300-00000D000000}" name="DECEMBER" dataDxfId="1"/>
    <tableColumn id="14" xr3:uid="{00000000-0010-0000-0300-00000E000000}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5">
      <a:majorFont>
        <a:latin typeface="Corbel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showGridLines="0" tabSelected="1" zoomScaleNormal="100" workbookViewId="0">
      <selection activeCell="B4" sqref="B4"/>
    </sheetView>
  </sheetViews>
  <sheetFormatPr defaultColWidth="16.625" defaultRowHeight="24" customHeight="1" x14ac:dyDescent="0.3"/>
  <cols>
    <col min="1" max="1" width="1.625" style="1" customWidth="1"/>
    <col min="2" max="2" width="35.625" style="2" customWidth="1"/>
    <col min="3" max="15" width="14.375" style="3" customWidth="1"/>
    <col min="16" max="16" width="1.625" style="5" customWidth="1"/>
    <col min="17" max="16384" width="16.625" style="5"/>
  </cols>
  <sheetData>
    <row r="1" spans="1:16" ht="15" customHeight="1" x14ac:dyDescent="0.3">
      <c r="P1" s="4" t="s">
        <v>32</v>
      </c>
    </row>
    <row r="2" spans="1:16" s="6" customFormat="1" ht="69.75" customHeight="1" x14ac:dyDescent="0.3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7.5" customHeight="1" x14ac:dyDescent="0.3"/>
    <row r="4" spans="1:16" s="7" customFormat="1" ht="36" customHeight="1" x14ac:dyDescent="0.3">
      <c r="B4" s="14"/>
      <c r="C4" s="15" t="s">
        <v>21</v>
      </c>
      <c r="D4" s="15" t="s">
        <v>22</v>
      </c>
      <c r="E4" s="15" t="s">
        <v>23</v>
      </c>
      <c r="F4" s="15" t="s">
        <v>24</v>
      </c>
      <c r="G4" s="15" t="s">
        <v>1</v>
      </c>
      <c r="H4" s="15" t="s">
        <v>25</v>
      </c>
      <c r="I4" s="15" t="s">
        <v>26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31</v>
      </c>
      <c r="O4" s="15" t="s">
        <v>33</v>
      </c>
    </row>
    <row r="5" spans="1:16" s="9" customFormat="1" ht="24.95" customHeight="1" x14ac:dyDescent="0.3">
      <c r="A5" s="8"/>
      <c r="B5" s="22" t="s">
        <v>34</v>
      </c>
      <c r="C5" s="23">
        <f ca="1">SUM(INDIRECT("Plan_EmployeeCosts["&amp;C$4&amp;"]"))</f>
        <v>107950</v>
      </c>
      <c r="D5" s="23">
        <f t="shared" ref="D5:O5" ca="1" si="0">SUM(INDIRECT("Plan_EmployeeCosts["&amp;D$4&amp;"]"))</f>
        <v>107950</v>
      </c>
      <c r="E5" s="23">
        <f t="shared" ca="1" si="0"/>
        <v>107950</v>
      </c>
      <c r="F5" s="23">
        <f t="shared" ca="1" si="0"/>
        <v>111125</v>
      </c>
      <c r="G5" s="23">
        <f t="shared" ca="1" si="0"/>
        <v>111125</v>
      </c>
      <c r="H5" s="23">
        <f t="shared" ca="1" si="0"/>
        <v>111125</v>
      </c>
      <c r="I5" s="23">
        <f t="shared" ca="1" si="0"/>
        <v>111125</v>
      </c>
      <c r="J5" s="23">
        <f t="shared" ca="1" si="0"/>
        <v>117348</v>
      </c>
      <c r="K5" s="23">
        <f t="shared" ca="1" si="0"/>
        <v>117348</v>
      </c>
      <c r="L5" s="23">
        <f t="shared" ca="1" si="0"/>
        <v>117348</v>
      </c>
      <c r="M5" s="23">
        <f t="shared" ca="1" si="0"/>
        <v>117348</v>
      </c>
      <c r="N5" s="23">
        <f t="shared" ca="1" si="0"/>
        <v>117348</v>
      </c>
      <c r="O5" s="23">
        <f t="shared" ca="1" si="0"/>
        <v>1355090</v>
      </c>
    </row>
    <row r="6" spans="1:16" ht="24.95" customHeight="1" x14ac:dyDescent="0.3">
      <c r="B6" s="16" t="s">
        <v>38</v>
      </c>
      <c r="C6" s="17" t="s">
        <v>39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44</v>
      </c>
      <c r="I6" s="17" t="s">
        <v>45</v>
      </c>
      <c r="J6" s="17" t="s">
        <v>46</v>
      </c>
      <c r="K6" s="17" t="s">
        <v>47</v>
      </c>
      <c r="L6" s="17" t="s">
        <v>48</v>
      </c>
      <c r="M6" s="17" t="s">
        <v>49</v>
      </c>
      <c r="N6" s="17" t="s">
        <v>50</v>
      </c>
      <c r="O6" s="17" t="s">
        <v>51</v>
      </c>
    </row>
    <row r="7" spans="1:16" s="11" customFormat="1" ht="24.95" customHeight="1" x14ac:dyDescent="0.3">
      <c r="A7" s="10"/>
      <c r="B7" s="18" t="s">
        <v>2</v>
      </c>
      <c r="C7" s="19">
        <v>85000</v>
      </c>
      <c r="D7" s="19">
        <v>85000</v>
      </c>
      <c r="E7" s="19">
        <v>85000</v>
      </c>
      <c r="F7" s="19">
        <v>87500</v>
      </c>
      <c r="G7" s="19">
        <v>87500</v>
      </c>
      <c r="H7" s="19">
        <v>87500</v>
      </c>
      <c r="I7" s="19">
        <v>87500</v>
      </c>
      <c r="J7" s="19">
        <v>92400</v>
      </c>
      <c r="K7" s="19">
        <v>92400</v>
      </c>
      <c r="L7" s="19">
        <v>92400</v>
      </c>
      <c r="M7" s="19">
        <v>92400</v>
      </c>
      <c r="N7" s="19">
        <v>92400</v>
      </c>
      <c r="O7" s="19">
        <f>SUM(Plan_EmployeeCosts[[#This Row],[JANUARY]:[DECEMBER]])</f>
        <v>1067000</v>
      </c>
    </row>
    <row r="8" spans="1:16" s="11" customFormat="1" ht="24.95" customHeight="1" x14ac:dyDescent="0.3">
      <c r="A8" s="10"/>
      <c r="B8" s="20" t="s">
        <v>3</v>
      </c>
      <c r="C8" s="21">
        <v>22950</v>
      </c>
      <c r="D8" s="21">
        <v>22950</v>
      </c>
      <c r="E8" s="21">
        <v>22950</v>
      </c>
      <c r="F8" s="21">
        <v>23625</v>
      </c>
      <c r="G8" s="21">
        <v>23625</v>
      </c>
      <c r="H8" s="21">
        <v>23625</v>
      </c>
      <c r="I8" s="21">
        <v>23625</v>
      </c>
      <c r="J8" s="21">
        <v>24948</v>
      </c>
      <c r="K8" s="21">
        <v>24948</v>
      </c>
      <c r="L8" s="21">
        <v>24948</v>
      </c>
      <c r="M8" s="21">
        <v>24948</v>
      </c>
      <c r="N8" s="21">
        <v>24948</v>
      </c>
      <c r="O8" s="21">
        <f>SUM(Plan_EmployeeCosts[[#This Row],[JANUARY]:[DECEMBER]])</f>
        <v>288090</v>
      </c>
    </row>
    <row r="9" spans="1:16" s="13" customFormat="1" ht="24.95" customHeight="1" x14ac:dyDescent="0.3">
      <c r="A9" s="12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s="9" customFormat="1" ht="24.95" customHeight="1" x14ac:dyDescent="0.3">
      <c r="A10" s="8"/>
      <c r="B10" s="22" t="s">
        <v>4</v>
      </c>
      <c r="C10" s="23">
        <f ca="1">SUM(INDIRECT("Plan_OfficeCosts["&amp;C$4&amp;"]"))</f>
        <v>11370</v>
      </c>
      <c r="D10" s="23">
        <f t="shared" ref="D10:O10" ca="1" si="1">SUM(INDIRECT("Plan_OfficeCosts["&amp;D$4&amp;"]"))</f>
        <v>11770</v>
      </c>
      <c r="E10" s="23">
        <f t="shared" ca="1" si="1"/>
        <v>11770</v>
      </c>
      <c r="F10" s="23">
        <f t="shared" ca="1" si="1"/>
        <v>11470</v>
      </c>
      <c r="G10" s="23">
        <f t="shared" ca="1" si="1"/>
        <v>11470</v>
      </c>
      <c r="H10" s="23">
        <f t="shared" ca="1" si="1"/>
        <v>11470</v>
      </c>
      <c r="I10" s="23">
        <f t="shared" ca="1" si="1"/>
        <v>11470</v>
      </c>
      <c r="J10" s="23">
        <f t="shared" ca="1" si="1"/>
        <v>11470</v>
      </c>
      <c r="K10" s="23">
        <f t="shared" ca="1" si="1"/>
        <v>11470</v>
      </c>
      <c r="L10" s="23">
        <f t="shared" ca="1" si="1"/>
        <v>11470</v>
      </c>
      <c r="M10" s="23">
        <f t="shared" ca="1" si="1"/>
        <v>11770</v>
      </c>
      <c r="N10" s="23">
        <f t="shared" ca="1" si="1"/>
        <v>11770</v>
      </c>
      <c r="O10" s="23">
        <f t="shared" ca="1" si="1"/>
        <v>138740</v>
      </c>
    </row>
    <row r="11" spans="1:16" ht="24.95" customHeight="1" x14ac:dyDescent="0.3">
      <c r="B11" s="16" t="s">
        <v>4</v>
      </c>
      <c r="C11" s="17" t="s">
        <v>39</v>
      </c>
      <c r="D11" s="17" t="s">
        <v>40</v>
      </c>
      <c r="E11" s="17" t="s">
        <v>41</v>
      </c>
      <c r="F11" s="17" t="s">
        <v>42</v>
      </c>
      <c r="G11" s="17" t="s">
        <v>43</v>
      </c>
      <c r="H11" s="17" t="s">
        <v>44</v>
      </c>
      <c r="I11" s="17" t="s">
        <v>45</v>
      </c>
      <c r="J11" s="17" t="s">
        <v>46</v>
      </c>
      <c r="K11" s="17" t="s">
        <v>47</v>
      </c>
      <c r="L11" s="17" t="s">
        <v>48</v>
      </c>
      <c r="M11" s="17" t="s">
        <v>49</v>
      </c>
      <c r="N11" s="17" t="s">
        <v>50</v>
      </c>
      <c r="O11" s="17" t="s">
        <v>51</v>
      </c>
    </row>
    <row r="12" spans="1:16" s="11" customFormat="1" ht="24.95" customHeight="1" x14ac:dyDescent="0.3">
      <c r="A12" s="10"/>
      <c r="B12" s="18" t="s">
        <v>5</v>
      </c>
      <c r="C12" s="19">
        <v>9800</v>
      </c>
      <c r="D12" s="19">
        <v>9800</v>
      </c>
      <c r="E12" s="19">
        <v>9800</v>
      </c>
      <c r="F12" s="19">
        <v>9800</v>
      </c>
      <c r="G12" s="19">
        <v>9800</v>
      </c>
      <c r="H12" s="19">
        <v>9800</v>
      </c>
      <c r="I12" s="19">
        <v>9800</v>
      </c>
      <c r="J12" s="19">
        <v>9800</v>
      </c>
      <c r="K12" s="19">
        <v>9800</v>
      </c>
      <c r="L12" s="19">
        <v>9800</v>
      </c>
      <c r="M12" s="19">
        <v>9800</v>
      </c>
      <c r="N12" s="19">
        <v>9800</v>
      </c>
      <c r="O12" s="19">
        <f>SUM(Plan_OfficeCosts[[#This Row],[JANUARY]:[DECEMBER]])</f>
        <v>117600</v>
      </c>
    </row>
    <row r="13" spans="1:16" s="11" customFormat="1" ht="24.95" customHeight="1" x14ac:dyDescent="0.3">
      <c r="A13" s="10"/>
      <c r="B13" s="20" t="s">
        <v>6</v>
      </c>
      <c r="C13" s="21">
        <v>0</v>
      </c>
      <c r="D13" s="21">
        <v>400</v>
      </c>
      <c r="E13" s="21">
        <v>400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400</v>
      </c>
      <c r="N13" s="21">
        <v>400</v>
      </c>
      <c r="O13" s="21">
        <f>SUM(Plan_OfficeCosts[[#This Row],[JANUARY]:[DECEMBER]])</f>
        <v>2300</v>
      </c>
    </row>
    <row r="14" spans="1:16" s="11" customFormat="1" ht="24.95" customHeight="1" x14ac:dyDescent="0.3">
      <c r="A14" s="10"/>
      <c r="B14" s="20" t="s">
        <v>7</v>
      </c>
      <c r="C14" s="21">
        <v>300</v>
      </c>
      <c r="D14" s="21">
        <v>300</v>
      </c>
      <c r="E14" s="21">
        <v>300</v>
      </c>
      <c r="F14" s="21">
        <v>300</v>
      </c>
      <c r="G14" s="21">
        <v>300</v>
      </c>
      <c r="H14" s="21">
        <v>300</v>
      </c>
      <c r="I14" s="21">
        <v>300</v>
      </c>
      <c r="J14" s="21">
        <v>300</v>
      </c>
      <c r="K14" s="21">
        <v>300</v>
      </c>
      <c r="L14" s="21">
        <v>300</v>
      </c>
      <c r="M14" s="21">
        <v>300</v>
      </c>
      <c r="N14" s="21">
        <v>300</v>
      </c>
      <c r="O14" s="21">
        <f>SUM(Plan_OfficeCosts[[#This Row],[JANUARY]:[DECEMBER]])</f>
        <v>3600</v>
      </c>
    </row>
    <row r="15" spans="1:16" s="11" customFormat="1" ht="24.95" customHeight="1" x14ac:dyDescent="0.3">
      <c r="A15" s="10"/>
      <c r="B15" s="20" t="s">
        <v>8</v>
      </c>
      <c r="C15" s="21">
        <v>40</v>
      </c>
      <c r="D15" s="21">
        <v>40</v>
      </c>
      <c r="E15" s="21">
        <v>40</v>
      </c>
      <c r="F15" s="21">
        <v>40</v>
      </c>
      <c r="G15" s="21">
        <v>40</v>
      </c>
      <c r="H15" s="21">
        <v>40</v>
      </c>
      <c r="I15" s="21">
        <v>40</v>
      </c>
      <c r="J15" s="21">
        <v>40</v>
      </c>
      <c r="K15" s="21">
        <v>40</v>
      </c>
      <c r="L15" s="21">
        <v>40</v>
      </c>
      <c r="M15" s="21">
        <v>40</v>
      </c>
      <c r="N15" s="21">
        <v>40</v>
      </c>
      <c r="O15" s="21">
        <f>SUM(Plan_OfficeCosts[[#This Row],[JANUARY]:[DECEMBER]])</f>
        <v>480</v>
      </c>
    </row>
    <row r="16" spans="1:16" s="11" customFormat="1" ht="24.95" customHeight="1" x14ac:dyDescent="0.3">
      <c r="A16" s="10"/>
      <c r="B16" s="20" t="s">
        <v>9</v>
      </c>
      <c r="C16" s="21">
        <v>250</v>
      </c>
      <c r="D16" s="21">
        <v>250</v>
      </c>
      <c r="E16" s="21">
        <v>250</v>
      </c>
      <c r="F16" s="21">
        <v>250</v>
      </c>
      <c r="G16" s="21">
        <v>250</v>
      </c>
      <c r="H16" s="21">
        <v>250</v>
      </c>
      <c r="I16" s="21">
        <v>250</v>
      </c>
      <c r="J16" s="21">
        <v>250</v>
      </c>
      <c r="K16" s="21">
        <v>250</v>
      </c>
      <c r="L16" s="21">
        <v>250</v>
      </c>
      <c r="M16" s="21">
        <v>250</v>
      </c>
      <c r="N16" s="21">
        <v>250</v>
      </c>
      <c r="O16" s="21">
        <f>SUM(Plan_OfficeCosts[[#This Row],[JANUARY]:[DECEMBER]])</f>
        <v>3000</v>
      </c>
    </row>
    <row r="17" spans="1:15" s="11" customFormat="1" ht="24.95" customHeight="1" x14ac:dyDescent="0.3">
      <c r="A17" s="10"/>
      <c r="B17" s="20" t="s">
        <v>10</v>
      </c>
      <c r="C17" s="21">
        <v>180</v>
      </c>
      <c r="D17" s="21">
        <v>180</v>
      </c>
      <c r="E17" s="21">
        <v>180</v>
      </c>
      <c r="F17" s="21">
        <v>180</v>
      </c>
      <c r="G17" s="21">
        <v>180</v>
      </c>
      <c r="H17" s="21">
        <v>180</v>
      </c>
      <c r="I17" s="21">
        <v>180</v>
      </c>
      <c r="J17" s="21">
        <v>180</v>
      </c>
      <c r="K17" s="21">
        <v>180</v>
      </c>
      <c r="L17" s="21">
        <v>180</v>
      </c>
      <c r="M17" s="21">
        <v>180</v>
      </c>
      <c r="N17" s="21">
        <v>180</v>
      </c>
      <c r="O17" s="21">
        <f>SUM(Plan_OfficeCosts[[#This Row],[JANUARY]:[DECEMBER]])</f>
        <v>2160</v>
      </c>
    </row>
    <row r="18" spans="1:15" s="11" customFormat="1" ht="24.95" customHeight="1" x14ac:dyDescent="0.3">
      <c r="A18" s="10"/>
      <c r="B18" s="20" t="s">
        <v>11</v>
      </c>
      <c r="C18" s="21">
        <v>200</v>
      </c>
      <c r="D18" s="21">
        <v>200</v>
      </c>
      <c r="E18" s="21">
        <v>200</v>
      </c>
      <c r="F18" s="21">
        <v>200</v>
      </c>
      <c r="G18" s="21">
        <v>200</v>
      </c>
      <c r="H18" s="21">
        <v>200</v>
      </c>
      <c r="I18" s="21">
        <v>200</v>
      </c>
      <c r="J18" s="21">
        <v>200</v>
      </c>
      <c r="K18" s="21">
        <v>200</v>
      </c>
      <c r="L18" s="21">
        <v>200</v>
      </c>
      <c r="M18" s="21">
        <v>200</v>
      </c>
      <c r="N18" s="21">
        <v>200</v>
      </c>
      <c r="O18" s="21">
        <f>SUM(Plan_OfficeCosts[[#This Row],[JANUARY]:[DECEMBER]])</f>
        <v>2400</v>
      </c>
    </row>
    <row r="19" spans="1:15" s="13" customFormat="1" ht="24.95" customHeight="1" x14ac:dyDescent="0.3">
      <c r="A19" s="12"/>
      <c r="B19" s="20" t="s">
        <v>12</v>
      </c>
      <c r="C19" s="21">
        <v>600</v>
      </c>
      <c r="D19" s="21">
        <v>600</v>
      </c>
      <c r="E19" s="21">
        <v>600</v>
      </c>
      <c r="F19" s="21">
        <v>600</v>
      </c>
      <c r="G19" s="21">
        <v>600</v>
      </c>
      <c r="H19" s="21">
        <v>600</v>
      </c>
      <c r="I19" s="21">
        <v>600</v>
      </c>
      <c r="J19" s="21">
        <v>600</v>
      </c>
      <c r="K19" s="21">
        <v>600</v>
      </c>
      <c r="L19" s="21">
        <v>600</v>
      </c>
      <c r="M19" s="21">
        <v>600</v>
      </c>
      <c r="N19" s="21">
        <v>600</v>
      </c>
      <c r="O19" s="21">
        <f>SUM(Plan_OfficeCosts[[#This Row],[JANUARY]:[DECEMBER]])</f>
        <v>7200</v>
      </c>
    </row>
    <row r="20" spans="1:15" s="11" customFormat="1" ht="24.95" customHeight="1" x14ac:dyDescent="0.3">
      <c r="A20" s="10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4.95" customHeight="1" x14ac:dyDescent="0.3">
      <c r="B21" s="22" t="s">
        <v>13</v>
      </c>
      <c r="C21" s="23">
        <f ca="1">SUM(INDIRECT("Plan_MarketingCosts["&amp;C$4&amp;"]"))</f>
        <v>8100</v>
      </c>
      <c r="D21" s="23">
        <f t="shared" ref="D21:O21" ca="1" si="2">SUM(INDIRECT("Plan_MarketingCosts["&amp;D$4&amp;"]"))</f>
        <v>3100</v>
      </c>
      <c r="E21" s="23">
        <f t="shared" ca="1" si="2"/>
        <v>3100</v>
      </c>
      <c r="F21" s="23">
        <f t="shared" ca="1" si="2"/>
        <v>11100</v>
      </c>
      <c r="G21" s="23">
        <f t="shared" ca="1" si="2"/>
        <v>3100</v>
      </c>
      <c r="H21" s="23">
        <f t="shared" ca="1" si="2"/>
        <v>3900</v>
      </c>
      <c r="I21" s="23">
        <f t="shared" ca="1" si="2"/>
        <v>8100</v>
      </c>
      <c r="J21" s="23">
        <f t="shared" ca="1" si="2"/>
        <v>6100</v>
      </c>
      <c r="K21" s="23">
        <f t="shared" ca="1" si="2"/>
        <v>3100</v>
      </c>
      <c r="L21" s="23">
        <f t="shared" ca="1" si="2"/>
        <v>8100</v>
      </c>
      <c r="M21" s="23">
        <f t="shared" ca="1" si="2"/>
        <v>3100</v>
      </c>
      <c r="N21" s="23">
        <f t="shared" ca="1" si="2"/>
        <v>6900</v>
      </c>
      <c r="O21" s="23">
        <f t="shared" ca="1" si="2"/>
        <v>67800</v>
      </c>
    </row>
    <row r="22" spans="1:15" ht="24.95" customHeight="1" x14ac:dyDescent="0.3">
      <c r="B22" s="16" t="s">
        <v>13</v>
      </c>
      <c r="C22" s="17" t="s">
        <v>39</v>
      </c>
      <c r="D22" s="17" t="s">
        <v>40</v>
      </c>
      <c r="E22" s="17" t="s">
        <v>41</v>
      </c>
      <c r="F22" s="17" t="s">
        <v>42</v>
      </c>
      <c r="G22" s="17" t="s">
        <v>43</v>
      </c>
      <c r="H22" s="17" t="s">
        <v>44</v>
      </c>
      <c r="I22" s="17" t="s">
        <v>45</v>
      </c>
      <c r="J22" s="17" t="s">
        <v>46</v>
      </c>
      <c r="K22" s="17" t="s">
        <v>47</v>
      </c>
      <c r="L22" s="17" t="s">
        <v>48</v>
      </c>
      <c r="M22" s="17" t="s">
        <v>49</v>
      </c>
      <c r="N22" s="17" t="s">
        <v>50</v>
      </c>
      <c r="O22" s="17" t="s">
        <v>51</v>
      </c>
    </row>
    <row r="23" spans="1:15" s="11" customFormat="1" ht="24.95" customHeight="1" x14ac:dyDescent="0.3">
      <c r="A23" s="10"/>
      <c r="B23" s="18" t="s">
        <v>14</v>
      </c>
      <c r="C23" s="19">
        <v>500</v>
      </c>
      <c r="D23" s="19">
        <v>500</v>
      </c>
      <c r="E23" s="19">
        <v>500</v>
      </c>
      <c r="F23" s="19">
        <v>500</v>
      </c>
      <c r="G23" s="19">
        <v>500</v>
      </c>
      <c r="H23" s="19">
        <v>500</v>
      </c>
      <c r="I23" s="19">
        <v>500</v>
      </c>
      <c r="J23" s="19">
        <v>500</v>
      </c>
      <c r="K23" s="19">
        <v>500</v>
      </c>
      <c r="L23" s="19">
        <v>500</v>
      </c>
      <c r="M23" s="19">
        <v>500</v>
      </c>
      <c r="N23" s="19">
        <v>500</v>
      </c>
      <c r="O23" s="19">
        <f>SUM(Plan_MarketingCosts[[#This Row],[JANUARY]:[DECEMBER]])</f>
        <v>6000</v>
      </c>
    </row>
    <row r="24" spans="1:15" s="11" customFormat="1" ht="24.95" customHeight="1" x14ac:dyDescent="0.3">
      <c r="A24" s="10"/>
      <c r="B24" s="20" t="s">
        <v>15</v>
      </c>
      <c r="C24" s="21">
        <v>200</v>
      </c>
      <c r="D24" s="21">
        <v>200</v>
      </c>
      <c r="E24" s="21">
        <v>200</v>
      </c>
      <c r="F24" s="21">
        <v>200</v>
      </c>
      <c r="G24" s="21">
        <v>200</v>
      </c>
      <c r="H24" s="21">
        <v>1000</v>
      </c>
      <c r="I24" s="21">
        <v>200</v>
      </c>
      <c r="J24" s="21">
        <v>200</v>
      </c>
      <c r="K24" s="21">
        <v>200</v>
      </c>
      <c r="L24" s="21">
        <v>200</v>
      </c>
      <c r="M24" s="21">
        <v>200</v>
      </c>
      <c r="N24" s="21">
        <v>1000</v>
      </c>
      <c r="O24" s="21">
        <f>SUM(Plan_MarketingCosts[[#This Row],[JANUARY]:[DECEMBER]])</f>
        <v>4000</v>
      </c>
    </row>
    <row r="25" spans="1:15" s="11" customFormat="1" ht="24.95" customHeight="1" x14ac:dyDescent="0.3">
      <c r="A25" s="10"/>
      <c r="B25" s="20" t="s">
        <v>16</v>
      </c>
      <c r="C25" s="21">
        <v>5000</v>
      </c>
      <c r="D25" s="21">
        <v>0</v>
      </c>
      <c r="E25" s="21">
        <v>0</v>
      </c>
      <c r="F25" s="21">
        <v>5000</v>
      </c>
      <c r="G25" s="21">
        <v>0</v>
      </c>
      <c r="H25" s="21">
        <v>0</v>
      </c>
      <c r="I25" s="21">
        <v>5000</v>
      </c>
      <c r="J25" s="21">
        <v>0</v>
      </c>
      <c r="K25" s="21">
        <v>0</v>
      </c>
      <c r="L25" s="21">
        <v>5000</v>
      </c>
      <c r="M25" s="21">
        <v>0</v>
      </c>
      <c r="N25" s="21">
        <v>0</v>
      </c>
      <c r="O25" s="21">
        <f>SUM(Plan_MarketingCosts[[#This Row],[JANUARY]:[DECEMBER]])</f>
        <v>20000</v>
      </c>
    </row>
    <row r="26" spans="1:15" s="11" customFormat="1" ht="24.95" customHeight="1" x14ac:dyDescent="0.3">
      <c r="A26" s="10"/>
      <c r="B26" s="20" t="s">
        <v>17</v>
      </c>
      <c r="C26" s="21">
        <v>200</v>
      </c>
      <c r="D26" s="21">
        <v>200</v>
      </c>
      <c r="E26" s="21">
        <v>200</v>
      </c>
      <c r="F26" s="21">
        <v>200</v>
      </c>
      <c r="G26" s="21">
        <v>200</v>
      </c>
      <c r="H26" s="21">
        <v>200</v>
      </c>
      <c r="I26" s="21">
        <v>200</v>
      </c>
      <c r="J26" s="21">
        <v>200</v>
      </c>
      <c r="K26" s="21">
        <v>200</v>
      </c>
      <c r="L26" s="21">
        <v>200</v>
      </c>
      <c r="M26" s="21">
        <v>200</v>
      </c>
      <c r="N26" s="21">
        <v>200</v>
      </c>
      <c r="O26" s="21">
        <f>SUM(Plan_MarketingCosts[[#This Row],[JANUARY]:[DECEMBER]])</f>
        <v>2400</v>
      </c>
    </row>
    <row r="27" spans="1:15" s="11" customFormat="1" ht="24.95" customHeight="1" x14ac:dyDescent="0.3">
      <c r="A27" s="10"/>
      <c r="B27" s="20" t="s">
        <v>18</v>
      </c>
      <c r="C27" s="21">
        <v>2000</v>
      </c>
      <c r="D27" s="21">
        <v>2000</v>
      </c>
      <c r="E27" s="21">
        <v>2000</v>
      </c>
      <c r="F27" s="21">
        <v>5000</v>
      </c>
      <c r="G27" s="21">
        <v>2000</v>
      </c>
      <c r="H27" s="21">
        <v>2000</v>
      </c>
      <c r="I27" s="21">
        <v>2000</v>
      </c>
      <c r="J27" s="21">
        <v>5000</v>
      </c>
      <c r="K27" s="21">
        <v>2000</v>
      </c>
      <c r="L27" s="21">
        <v>2000</v>
      </c>
      <c r="M27" s="21">
        <v>2000</v>
      </c>
      <c r="N27" s="21">
        <v>5000</v>
      </c>
      <c r="O27" s="21">
        <f>SUM(Plan_MarketingCosts[[#This Row],[JANUARY]:[DECEMBER]])</f>
        <v>33000</v>
      </c>
    </row>
    <row r="28" spans="1:15" s="11" customFormat="1" ht="24.95" customHeight="1" x14ac:dyDescent="0.3">
      <c r="A28" s="10"/>
      <c r="B28" s="20" t="s">
        <v>19</v>
      </c>
      <c r="C28" s="21">
        <v>200</v>
      </c>
      <c r="D28" s="21">
        <v>200</v>
      </c>
      <c r="E28" s="21">
        <v>200</v>
      </c>
      <c r="F28" s="21">
        <v>200</v>
      </c>
      <c r="G28" s="21">
        <v>200</v>
      </c>
      <c r="H28" s="21">
        <v>200</v>
      </c>
      <c r="I28" s="21">
        <v>200</v>
      </c>
      <c r="J28" s="21">
        <v>200</v>
      </c>
      <c r="K28" s="21">
        <v>200</v>
      </c>
      <c r="L28" s="21">
        <v>200</v>
      </c>
      <c r="M28" s="21">
        <v>200</v>
      </c>
      <c r="N28" s="21">
        <v>200</v>
      </c>
      <c r="O28" s="21">
        <f>SUM(Plan_MarketingCosts[[#This Row],[JANUARY]:[DECEMBER]])</f>
        <v>2400</v>
      </c>
    </row>
    <row r="29" spans="1:15" s="11" customFormat="1" ht="24.95" customHeight="1" x14ac:dyDescent="0.3">
      <c r="A29" s="10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24.95" customHeight="1" x14ac:dyDescent="0.3">
      <c r="B30" s="22" t="s">
        <v>36</v>
      </c>
      <c r="C30" s="23">
        <f ca="1">SUM(INDIRECT("Plan_TrainingTravel["&amp;C$4&amp;"]"))</f>
        <v>4000</v>
      </c>
      <c r="D30" s="23">
        <f t="shared" ref="D30:O30" ca="1" si="3">SUM(INDIRECT("Plan_TrainingTravel["&amp;D$4&amp;"]"))</f>
        <v>4000</v>
      </c>
      <c r="E30" s="23">
        <f t="shared" ca="1" si="3"/>
        <v>4000</v>
      </c>
      <c r="F30" s="23">
        <f t="shared" ca="1" si="3"/>
        <v>4000</v>
      </c>
      <c r="G30" s="23">
        <f t="shared" ca="1" si="3"/>
        <v>4000</v>
      </c>
      <c r="H30" s="23">
        <f t="shared" ca="1" si="3"/>
        <v>4000</v>
      </c>
      <c r="I30" s="23">
        <f t="shared" ca="1" si="3"/>
        <v>4000</v>
      </c>
      <c r="J30" s="23">
        <f t="shared" ca="1" si="3"/>
        <v>4000</v>
      </c>
      <c r="K30" s="23">
        <f t="shared" ca="1" si="3"/>
        <v>4000</v>
      </c>
      <c r="L30" s="23">
        <f t="shared" ca="1" si="3"/>
        <v>4000</v>
      </c>
      <c r="M30" s="23">
        <f t="shared" ca="1" si="3"/>
        <v>4000</v>
      </c>
      <c r="N30" s="23">
        <f t="shared" ca="1" si="3"/>
        <v>4000</v>
      </c>
      <c r="O30" s="23">
        <f t="shared" ca="1" si="3"/>
        <v>48000</v>
      </c>
    </row>
    <row r="31" spans="1:15" ht="24.95" customHeight="1" x14ac:dyDescent="0.3">
      <c r="B31" s="16" t="s">
        <v>52</v>
      </c>
      <c r="C31" s="17" t="s">
        <v>39</v>
      </c>
      <c r="D31" s="17" t="s">
        <v>40</v>
      </c>
      <c r="E31" s="17" t="s">
        <v>41</v>
      </c>
      <c r="F31" s="17" t="s">
        <v>42</v>
      </c>
      <c r="G31" s="17" t="s">
        <v>43</v>
      </c>
      <c r="H31" s="17" t="s">
        <v>44</v>
      </c>
      <c r="I31" s="17" t="s">
        <v>45</v>
      </c>
      <c r="J31" s="17" t="s">
        <v>46</v>
      </c>
      <c r="K31" s="17" t="s">
        <v>47</v>
      </c>
      <c r="L31" s="17" t="s">
        <v>48</v>
      </c>
      <c r="M31" s="17" t="s">
        <v>49</v>
      </c>
      <c r="N31" s="17" t="s">
        <v>50</v>
      </c>
      <c r="O31" s="17" t="s">
        <v>51</v>
      </c>
    </row>
    <row r="32" spans="1:15" s="11" customFormat="1" ht="24.95" customHeight="1" x14ac:dyDescent="0.3">
      <c r="A32" s="10"/>
      <c r="B32" s="18" t="s">
        <v>20</v>
      </c>
      <c r="C32" s="19">
        <v>2000</v>
      </c>
      <c r="D32" s="19">
        <v>2000</v>
      </c>
      <c r="E32" s="19">
        <v>2000</v>
      </c>
      <c r="F32" s="19">
        <v>2000</v>
      </c>
      <c r="G32" s="19">
        <v>2000</v>
      </c>
      <c r="H32" s="19">
        <v>2000</v>
      </c>
      <c r="I32" s="19">
        <v>2000</v>
      </c>
      <c r="J32" s="19">
        <v>2000</v>
      </c>
      <c r="K32" s="19">
        <v>2000</v>
      </c>
      <c r="L32" s="19">
        <v>2000</v>
      </c>
      <c r="M32" s="19">
        <v>2000</v>
      </c>
      <c r="N32" s="19">
        <v>2000</v>
      </c>
      <c r="O32" s="19">
        <f>SUM(Plan_TrainingTravel[[#This Row],[JANUARY]:[DECEMBER]])</f>
        <v>24000</v>
      </c>
    </row>
    <row r="33" spans="1:15" s="11" customFormat="1" ht="24.95" customHeight="1" thickBot="1" x14ac:dyDescent="0.35">
      <c r="A33" s="10"/>
      <c r="B33" s="20" t="s">
        <v>35</v>
      </c>
      <c r="C33" s="21">
        <v>2000</v>
      </c>
      <c r="D33" s="21">
        <v>2000</v>
      </c>
      <c r="E33" s="21">
        <v>2000</v>
      </c>
      <c r="F33" s="21">
        <v>2000</v>
      </c>
      <c r="G33" s="21">
        <v>2000</v>
      </c>
      <c r="H33" s="21">
        <v>2000</v>
      </c>
      <c r="I33" s="21">
        <v>2000</v>
      </c>
      <c r="J33" s="21">
        <v>2000</v>
      </c>
      <c r="K33" s="21">
        <v>2000</v>
      </c>
      <c r="L33" s="21">
        <v>2000</v>
      </c>
      <c r="M33" s="21">
        <v>2000</v>
      </c>
      <c r="N33" s="21">
        <v>2000</v>
      </c>
      <c r="O33" s="21">
        <f>SUM(Plan_TrainingTravel[[#This Row],[JANUARY]:[DECEMBER]])</f>
        <v>24000</v>
      </c>
    </row>
    <row r="34" spans="1:15" ht="24.95" customHeight="1" thickTop="1" x14ac:dyDescent="0.3">
      <c r="B34" s="26" t="s">
        <v>37</v>
      </c>
      <c r="C34" s="27">
        <f t="shared" ref="C34:O34" ca="1" si="4">C5+C10+C21+C30</f>
        <v>131420</v>
      </c>
      <c r="D34" s="27">
        <f t="shared" ca="1" si="4"/>
        <v>126820</v>
      </c>
      <c r="E34" s="27">
        <f t="shared" ca="1" si="4"/>
        <v>126820</v>
      </c>
      <c r="F34" s="27">
        <f t="shared" ca="1" si="4"/>
        <v>137695</v>
      </c>
      <c r="G34" s="27">
        <f t="shared" ca="1" si="4"/>
        <v>129695</v>
      </c>
      <c r="H34" s="27">
        <f t="shared" ca="1" si="4"/>
        <v>130495</v>
      </c>
      <c r="I34" s="27">
        <f t="shared" ca="1" si="4"/>
        <v>134695</v>
      </c>
      <c r="J34" s="27">
        <f t="shared" ca="1" si="4"/>
        <v>138918</v>
      </c>
      <c r="K34" s="27">
        <f t="shared" ca="1" si="4"/>
        <v>135918</v>
      </c>
      <c r="L34" s="27">
        <f t="shared" ca="1" si="4"/>
        <v>140918</v>
      </c>
      <c r="M34" s="27">
        <f t="shared" ca="1" si="4"/>
        <v>136218</v>
      </c>
      <c r="N34" s="27">
        <f t="shared" ca="1" si="4"/>
        <v>140018</v>
      </c>
      <c r="O34" s="27">
        <f t="shared" ca="1" si="4"/>
        <v>1609630</v>
      </c>
    </row>
  </sheetData>
  <mergeCells count="1">
    <mergeCell ref="B2:O2"/>
  </mergeCells>
  <dataValidations count="1">
    <dataValidation allowBlank="1" showInputMessage="1" showErrorMessage="1" promptTitle="Expense Budget Template" prompt="Enter your Company Name in cell B2._x000a__x000a_Enter your Planned Expenses and Actual Expenses on the next two tabs. Variance and Analysis tabs are auto calculated._x000a__x000a_When adding or editing line items, make sure you apply the changes in all four data tabs._x000a__x000a_" sqref="A1" xr:uid="{00000000-0002-0000-0000-000001000000}"/>
  </dataValidations>
  <printOptions horizontalCentered="1"/>
  <pageMargins left="0.3" right="0.3" top="0.5" bottom="0.5" header="0.3" footer="0.3"/>
  <pageSetup scale="58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225E40-A82C-4E12-B883-DED9189A4D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8BE0662-114A-4767-8868-86E7168C2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88CBBE-46B3-4B00-9FAB-AF0BADB37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TM45068695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Planned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2019-06-19T20:28:09Z</dcterms:created>
  <dcterms:modified xsi:type="dcterms:W3CDTF">2022-10-18T21:59:43Z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